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790054320\NOBackup\Telechargement\"/>
    </mc:Choice>
  </mc:AlternateContent>
  <workbookProtection workbookPassword="CC52" lockStructure="1"/>
  <bookViews>
    <workbookView xWindow="0" yWindow="0" windowWidth="24000" windowHeight="9330"/>
  </bookViews>
  <sheets>
    <sheet name="Feuil1" sheetId="1" r:id="rId1"/>
    <sheet name="Feuil2" sheetId="2" r:id="rId2"/>
    <sheet name="Feuil3" sheetId="3" r:id="rId3"/>
  </sheets>
  <definedNames>
    <definedName name="_30_minutes___instrument___solfège">Feuil2!$A$6:$A$11</definedName>
    <definedName name="_xlnm.Print_Area" localSheetId="0">Feuil1!$A$1:$L$27</definedName>
    <definedName name="Professeurs">Feuil2!$F$17:$F$23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B18" i="1"/>
  <c r="F18" i="1" s="1"/>
  <c r="B17" i="1"/>
  <c r="F17" i="1" s="1"/>
  <c r="B16" i="1"/>
  <c r="F16" i="1" s="1"/>
  <c r="B15" i="1"/>
  <c r="F15" i="1" s="1"/>
  <c r="L20" i="1"/>
  <c r="G17" i="1" l="1"/>
  <c r="L17" i="1" s="1"/>
  <c r="G18" i="1"/>
  <c r="L18" i="1" s="1"/>
  <c r="G16" i="1"/>
  <c r="L16" i="1" s="1"/>
  <c r="G15" i="1"/>
  <c r="L15" i="1" s="1"/>
  <c r="L19" i="1" l="1"/>
  <c r="L22" i="1" s="1"/>
  <c r="E22" i="1" s="1"/>
  <c r="E27" i="1" l="1"/>
  <c r="E25" i="1"/>
  <c r="E23" i="1"/>
  <c r="E26" i="1"/>
  <c r="E24" i="1"/>
</calcChain>
</file>

<file path=xl/sharedStrings.xml><?xml version="1.0" encoding="utf-8"?>
<sst xmlns="http://schemas.openxmlformats.org/spreadsheetml/2006/main" count="120" uniqueCount="107">
  <si>
    <t>Résident de Saint Germain au Mont d'Or</t>
  </si>
  <si>
    <t>Adresse</t>
  </si>
  <si>
    <t>Personne à contacter</t>
  </si>
  <si>
    <t>Informations</t>
  </si>
  <si>
    <t>adresse mail</t>
  </si>
  <si>
    <t>ACTIVITES</t>
  </si>
  <si>
    <t>Tarif Plein 
(hors St Germain)</t>
  </si>
  <si>
    <t>Tarif 1</t>
  </si>
  <si>
    <t>Tarif 2</t>
  </si>
  <si>
    <t>Tarif 3</t>
  </si>
  <si>
    <t>Tarif 4</t>
  </si>
  <si>
    <t>Tarif 5</t>
  </si>
  <si>
    <t>Tarif 6</t>
  </si>
  <si>
    <t>prise en charge CCAS</t>
  </si>
  <si>
    <t>90 à 240€</t>
  </si>
  <si>
    <t>135 à 360€</t>
  </si>
  <si>
    <t>30 à 80€</t>
  </si>
  <si>
    <t>33 à 88€</t>
  </si>
  <si>
    <t>22,50 à 60€</t>
  </si>
  <si>
    <r>
      <t>Ø</t>
    </r>
    <r>
      <rPr>
        <b/>
        <sz val="12"/>
        <color rgb="FF404040"/>
        <rFont val="Garamond"/>
        <family val="1"/>
      </rPr>
      <t xml:space="preserve"> Tarif plein = membres hors St Germain.</t>
    </r>
  </si>
  <si>
    <t> </t>
  </si>
  <si>
    <t>Réductions</t>
  </si>
  <si>
    <r>
      <t>Ø</t>
    </r>
    <r>
      <rPr>
        <sz val="12"/>
        <color rgb="FF404040"/>
        <rFont val="Garamond"/>
        <family val="1"/>
      </rPr>
      <t xml:space="preserve"> </t>
    </r>
    <r>
      <rPr>
        <b/>
        <sz val="12"/>
        <color rgb="FF404040"/>
        <rFont val="Garamond"/>
        <family val="1"/>
      </rPr>
      <t>Les tarifs ci-après sont réservés aux St Germinois :</t>
    </r>
  </si>
  <si>
    <t>Tarif 1 = QF-M &gt; 1600 → -10%</t>
  </si>
  <si>
    <t>Tarif 2 = -25%</t>
  </si>
  <si>
    <t>Tarif 3 = -35%</t>
  </si>
  <si>
    <t>Tarif 4 = -40%</t>
  </si>
  <si>
    <t>Tarif 5 = -45%</t>
  </si>
  <si>
    <t>Tarif 6 = -50%</t>
  </si>
  <si>
    <r>
      <t>Ø</t>
    </r>
    <r>
      <rPr>
        <sz val="12"/>
        <color rgb="FF404040"/>
        <rFont val="Garamond"/>
        <family val="1"/>
      </rPr>
      <t xml:space="preserve"> </t>
    </r>
    <r>
      <rPr>
        <b/>
        <sz val="12"/>
        <color rgb="FF404040"/>
        <rFont val="Garamond"/>
        <family val="1"/>
      </rPr>
      <t>L’adhésion à l’association ne bénéficie d’aucune réduction.</t>
    </r>
  </si>
  <si>
    <t>Justificatifs à produire</t>
  </si>
  <si>
    <t>Pour les QF-M &gt; 1600, simplement un justificatif de domicile à St Germain pour bénéficier du tarif 1 qui donne droit à une réduction de 10%.</t>
  </si>
  <si>
    <t>Pour les tarifs 2, 3, 4, 5 et 6, c’est le CCAS qui délivrera une attestation de tarif.</t>
  </si>
  <si>
    <t>Précisions</t>
  </si>
  <si>
    <t>Nom</t>
  </si>
  <si>
    <t>Prénom</t>
  </si>
  <si>
    <t>date Naissance</t>
  </si>
  <si>
    <t>Représentant famille adhérente</t>
  </si>
  <si>
    <t xml:space="preserve">Activité </t>
  </si>
  <si>
    <t>Professeur</t>
  </si>
  <si>
    <t>Professeurs</t>
  </si>
  <si>
    <t>Christian</t>
  </si>
  <si>
    <t>Xavier</t>
  </si>
  <si>
    <t>Gérard</t>
  </si>
  <si>
    <t>Instrument</t>
  </si>
  <si>
    <t xml:space="preserve">Piano </t>
  </si>
  <si>
    <t>Chant</t>
  </si>
  <si>
    <t>Clarinette</t>
  </si>
  <si>
    <t>Remise CCAS</t>
  </si>
  <si>
    <t>Total</t>
  </si>
  <si>
    <t>Montant des activités</t>
  </si>
  <si>
    <t>Adhésion 25€ par adhérent</t>
  </si>
  <si>
    <t xml:space="preserve">régularisation </t>
  </si>
  <si>
    <t xml:space="preserve">Représentant  </t>
  </si>
  <si>
    <t xml:space="preserve">Nom </t>
  </si>
  <si>
    <t>N° Tel</t>
  </si>
  <si>
    <t>Tarif Applicable *</t>
  </si>
  <si>
    <t>Règlement</t>
  </si>
  <si>
    <t>Échéance au 15 du mois</t>
  </si>
  <si>
    <t>1 fois</t>
  </si>
  <si>
    <t>Oct</t>
  </si>
  <si>
    <t>2 fois</t>
  </si>
  <si>
    <t>Oct-Janv</t>
  </si>
  <si>
    <t>3 fois</t>
  </si>
  <si>
    <t>4 fois</t>
  </si>
  <si>
    <t>5 fois</t>
  </si>
  <si>
    <t>10 fois</t>
  </si>
  <si>
    <t>Oct-Janv-Avril</t>
  </si>
  <si>
    <t>Oct-Janv-Fév -Avril</t>
  </si>
  <si>
    <t>Oct-Janv-Fév -Avril-Mai</t>
  </si>
  <si>
    <t>Chèques</t>
  </si>
  <si>
    <t>Espèce</t>
  </si>
  <si>
    <t>Chèques vacances</t>
  </si>
  <si>
    <t>Adhérent</t>
  </si>
  <si>
    <t>Adhérent à inscrire</t>
  </si>
  <si>
    <t>Nombre + Montant</t>
  </si>
  <si>
    <t xml:space="preserve">De Septembre à juin </t>
  </si>
  <si>
    <t>Autre contact Disponible</t>
  </si>
  <si>
    <t>Charlotte</t>
  </si>
  <si>
    <t>Violon</t>
  </si>
  <si>
    <t>Instruments</t>
  </si>
  <si>
    <t>Batterie</t>
  </si>
  <si>
    <t>1-Instrument : 30mn solfège inclus</t>
  </si>
  <si>
    <t>2-Instrument : 45 mn solfège inclus</t>
  </si>
  <si>
    <t xml:space="preserve">3-Bassin découverte 2 instruments </t>
  </si>
  <si>
    <t>4-Eveil Musical</t>
  </si>
  <si>
    <t xml:space="preserve">5-Groupe  </t>
  </si>
  <si>
    <t xml:space="preserve">6-Chorale 1h30 </t>
  </si>
  <si>
    <t>7-Utilisation de salle pour groupe indépendant</t>
  </si>
  <si>
    <t>* Tarif 1 est le tarif commun. Pour les autres tarifs se munir du justificatif CCAS</t>
  </si>
  <si>
    <t>8- Ensemble Batucada + Percussion</t>
  </si>
  <si>
    <t>Clémence</t>
  </si>
  <si>
    <t>Vielle à Roue</t>
  </si>
  <si>
    <t>Guitare classique</t>
  </si>
  <si>
    <t>Guitare électrique</t>
  </si>
  <si>
    <t>Guitare Basse</t>
  </si>
  <si>
    <t>Synthé/Clavier</t>
  </si>
  <si>
    <t>NickelHarpa</t>
  </si>
  <si>
    <t>Elodie</t>
  </si>
  <si>
    <t>Jenny</t>
  </si>
  <si>
    <t>Sébastien</t>
  </si>
  <si>
    <t>G.Jazz</t>
  </si>
  <si>
    <t>G.Pop</t>
  </si>
  <si>
    <t>G.Irlandais</t>
  </si>
  <si>
    <t>Musique et Culture Bulletin d'inscription : Année 2019-2020</t>
  </si>
  <si>
    <t>Total saison 2019/2020</t>
  </si>
  <si>
    <t>MUSIQUE ET CULTURE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</si>
</sst>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[$€-1]"/>
    <numFmt numFmtId="165" formatCode="dd/mm/yy;@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404040"/>
      <name val="Garamond"/>
      <family val="1"/>
    </font>
    <font>
      <sz val="12"/>
      <color rgb="FF404040"/>
      <name val="Wingdings"/>
      <charset val="2"/>
    </font>
    <font>
      <b/>
      <sz val="12"/>
      <color rgb="FF404040"/>
      <name val="Garamond"/>
      <family val="1"/>
    </font>
    <font>
      <b/>
      <sz val="12"/>
      <color rgb="FF404040"/>
      <name val="Wingdings"/>
      <charset val="2"/>
    </font>
    <font>
      <b/>
      <u/>
      <sz val="14"/>
      <color rgb="FF404040"/>
      <name val="Garamond"/>
      <family val="1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A64D79"/>
      </patternFill>
    </fill>
    <fill>
      <patternFill patternType="solid">
        <fgColor rgb="FFBE3691"/>
        <bgColor rgb="FFA64D7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2"/>
    <xf numFmtId="0" fontId="5" fillId="0" borderId="0" xfId="2" applyFont="1" applyAlignment="1"/>
    <xf numFmtId="164" fontId="4" fillId="0" borderId="0" xfId="2" applyNumberFormat="1" applyFont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 wrapText="1"/>
    </xf>
    <xf numFmtId="0" fontId="3" fillId="5" borderId="5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vertical="center"/>
    </xf>
    <xf numFmtId="44" fontId="4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vertical="center"/>
    </xf>
    <xf numFmtId="164" fontId="4" fillId="0" borderId="7" xfId="2" applyNumberFormat="1" applyFont="1" applyBorder="1" applyAlignment="1">
      <alignment vertical="center"/>
    </xf>
    <xf numFmtId="0" fontId="3" fillId="4" borderId="3" xfId="2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right" vertical="center"/>
    </xf>
    <xf numFmtId="0" fontId="6" fillId="0" borderId="11" xfId="2" applyFont="1" applyBorder="1" applyAlignment="1">
      <alignment horizontal="right" vertical="center"/>
    </xf>
    <xf numFmtId="0" fontId="7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horizontal="center" wrapText="1"/>
    </xf>
    <xf numFmtId="0" fontId="7" fillId="0" borderId="0" xfId="2" applyFont="1" applyAlignment="1">
      <alignment horizontal="left" wrapText="1"/>
    </xf>
    <xf numFmtId="0" fontId="6" fillId="0" borderId="0" xfId="2" applyFont="1" applyBorder="1" applyAlignment="1">
      <alignment horizontal="right" vertical="center"/>
    </xf>
    <xf numFmtId="0" fontId="6" fillId="0" borderId="0" xfId="2" applyFont="1"/>
    <xf numFmtId="9" fontId="0" fillId="0" borderId="0" xfId="1" applyFont="1"/>
    <xf numFmtId="10" fontId="0" fillId="0" borderId="0" xfId="1" applyNumberFormat="1" applyFont="1"/>
    <xf numFmtId="0" fontId="12" fillId="0" borderId="0" xfId="0" applyFont="1"/>
    <xf numFmtId="0" fontId="12" fillId="0" borderId="0" xfId="0" applyFont="1" applyBorder="1"/>
    <xf numFmtId="0" fontId="17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7" xfId="0" applyFont="1" applyBorder="1"/>
    <xf numFmtId="0" fontId="12" fillId="0" borderId="6" xfId="0" applyFont="1" applyBorder="1"/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2" borderId="8" xfId="0" applyFont="1" applyFill="1" applyBorder="1"/>
    <xf numFmtId="0" fontId="16" fillId="2" borderId="4" xfId="0" applyFont="1" applyFill="1" applyBorder="1" applyAlignment="1"/>
    <xf numFmtId="0" fontId="18" fillId="6" borderId="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0" fontId="12" fillId="7" borderId="0" xfId="0" applyFont="1" applyFill="1" applyBorder="1"/>
    <xf numFmtId="0" fontId="12" fillId="7" borderId="5" xfId="0" applyFont="1" applyFill="1" applyBorder="1" applyAlignment="1"/>
    <xf numFmtId="0" fontId="18" fillId="7" borderId="0" xfId="0" applyFont="1" applyFill="1" applyBorder="1"/>
    <xf numFmtId="0" fontId="12" fillId="7" borderId="0" xfId="0" applyFont="1" applyFill="1" applyBorder="1" applyAlignment="1">
      <alignment horizontal="center"/>
    </xf>
    <xf numFmtId="165" fontId="12" fillId="7" borderId="0" xfId="0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165" fontId="18" fillId="7" borderId="0" xfId="0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left" wrapText="1"/>
    </xf>
    <xf numFmtId="0" fontId="18" fillId="7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center" vertical="center"/>
    </xf>
    <xf numFmtId="0" fontId="12" fillId="7" borderId="0" xfId="0" applyFont="1" applyFill="1"/>
    <xf numFmtId="0" fontId="16" fillId="7" borderId="0" xfId="0" applyFont="1" applyFill="1"/>
    <xf numFmtId="0" fontId="0" fillId="7" borderId="0" xfId="0" applyFill="1"/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/>
    <xf numFmtId="0" fontId="12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horizontal="left" wrapText="1"/>
    </xf>
    <xf numFmtId="3" fontId="12" fillId="8" borderId="1" xfId="0" applyNumberFormat="1" applyFont="1" applyFill="1" applyBorder="1" applyAlignment="1">
      <alignment horizontal="center"/>
    </xf>
    <xf numFmtId="3" fontId="16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1" fontId="12" fillId="8" borderId="1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/>
    <xf numFmtId="0" fontId="12" fillId="7" borderId="0" xfId="0" applyFont="1" applyFill="1" applyBorder="1" applyAlignment="1"/>
    <xf numFmtId="0" fontId="12" fillId="3" borderId="1" xfId="0" applyFont="1" applyFill="1" applyBorder="1" applyAlignment="1">
      <alignment horizontal="left"/>
    </xf>
    <xf numFmtId="166" fontId="12" fillId="8" borderId="1" xfId="0" applyNumberFormat="1" applyFont="1" applyFill="1" applyBorder="1" applyAlignment="1">
      <alignment horizontal="center"/>
    </xf>
    <xf numFmtId="0" fontId="3" fillId="5" borderId="4" xfId="2" applyFont="1" applyFill="1" applyBorder="1" applyAlignment="1">
      <alignment horizontal="center" vertical="center" wrapText="1"/>
    </xf>
    <xf numFmtId="0" fontId="2" fillId="0" borderId="2" xfId="2" applyBorder="1"/>
    <xf numFmtId="0" fontId="2" fillId="0" borderId="0" xfId="2" applyBorder="1"/>
    <xf numFmtId="0" fontId="2" fillId="0" borderId="9" xfId="2" applyBorder="1"/>
    <xf numFmtId="3" fontId="12" fillId="0" borderId="1" xfId="0" applyNumberFormat="1" applyFont="1" applyFill="1" applyBorder="1" applyAlignment="1" applyProtection="1">
      <alignment horizontal="center"/>
      <protection locked="0"/>
    </xf>
    <xf numFmtId="0" fontId="3" fillId="5" borderId="0" xfId="2" applyFont="1" applyFill="1" applyBorder="1" applyAlignment="1">
      <alignment horizontal="center" vertical="center" wrapText="1"/>
    </xf>
    <xf numFmtId="0" fontId="3" fillId="5" borderId="7" xfId="2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left" vertical="center"/>
    </xf>
    <xf numFmtId="0" fontId="2" fillId="0" borderId="0" xfId="2" applyFont="1" applyBorder="1"/>
    <xf numFmtId="0" fontId="2" fillId="0" borderId="0" xfId="2" applyFont="1" applyFill="1" applyBorder="1"/>
    <xf numFmtId="0" fontId="4" fillId="0" borderId="0" xfId="2" applyFont="1" applyBorder="1" applyAlignment="1">
      <alignment vertical="center"/>
    </xf>
    <xf numFmtId="0" fontId="1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8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9" fillId="7" borderId="6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right"/>
    </xf>
    <xf numFmtId="0" fontId="12" fillId="8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165" fontId="12" fillId="0" borderId="1" xfId="0" applyNumberFormat="1" applyFont="1" applyBorder="1" applyAlignment="1" applyProtection="1">
      <alignment horizontal="center"/>
      <protection locked="0"/>
    </xf>
    <xf numFmtId="0" fontId="12" fillId="8" borderId="1" xfId="0" applyFont="1" applyFill="1" applyBorder="1" applyAlignment="1">
      <alignment horizontal="right"/>
    </xf>
    <xf numFmtId="0" fontId="12" fillId="9" borderId="4" xfId="0" applyFont="1" applyFill="1" applyBorder="1" applyAlignment="1">
      <alignment horizontal="left" vertical="top"/>
    </xf>
    <xf numFmtId="0" fontId="12" fillId="9" borderId="2" xfId="0" applyFont="1" applyFill="1" applyBorder="1" applyAlignment="1">
      <alignment horizontal="left" vertical="top"/>
    </xf>
    <xf numFmtId="0" fontId="12" fillId="9" borderId="5" xfId="0" applyFont="1" applyFill="1" applyBorder="1" applyAlignment="1">
      <alignment horizontal="left" vertical="top"/>
    </xf>
    <xf numFmtId="0" fontId="12" fillId="9" borderId="6" xfId="0" applyFont="1" applyFill="1" applyBorder="1" applyAlignment="1">
      <alignment horizontal="left" vertical="top"/>
    </xf>
    <xf numFmtId="0" fontId="12" fillId="9" borderId="0" xfId="0" applyFont="1" applyFill="1" applyBorder="1" applyAlignment="1">
      <alignment horizontal="left" vertical="top"/>
    </xf>
    <xf numFmtId="0" fontId="12" fillId="9" borderId="7" xfId="0" applyFont="1" applyFill="1" applyBorder="1" applyAlignment="1">
      <alignment horizontal="left" vertical="top"/>
    </xf>
    <xf numFmtId="0" fontId="12" fillId="9" borderId="8" xfId="0" applyFont="1" applyFill="1" applyBorder="1" applyAlignment="1">
      <alignment horizontal="left" vertical="top"/>
    </xf>
    <xf numFmtId="0" fontId="12" fillId="9" borderId="9" xfId="0" applyFont="1" applyFill="1" applyBorder="1" applyAlignment="1">
      <alignment horizontal="left" vertical="top"/>
    </xf>
    <xf numFmtId="0" fontId="12" fillId="9" borderId="15" xfId="0" applyFont="1" applyFill="1" applyBorder="1" applyAlignment="1">
      <alignment horizontal="left" vertical="top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0" borderId="0" xfId="2" applyFont="1" applyAlignment="1">
      <alignment horizontal="left" wrapText="1"/>
    </xf>
    <xf numFmtId="0" fontId="8" fillId="0" borderId="0" xfId="2" applyFont="1" applyAlignment="1">
      <alignment horizontal="left" vertical="center" wrapText="1"/>
    </xf>
  </cellXfs>
  <cellStyles count="4">
    <cellStyle name="Monétaire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D60093"/>
      <color rgb="FFCC00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27"/>
  <sheetViews>
    <sheetView showGridLines="0" tabSelected="1" zoomScaleNormal="100" zoomScaleSheetLayoutView="100" workbookViewId="0">
      <selection activeCell="I12" sqref="I12"/>
    </sheetView>
  </sheetViews>
  <sheetFormatPr defaultColWidth="11.42578125" defaultRowHeight="15" x14ac:dyDescent="0.25"/>
  <cols>
    <col min="1" max="1" width="1.28515625" customWidth="1"/>
    <col min="2" max="2" width="13.7109375" customWidth="1"/>
    <col min="3" max="3" width="18.7109375" customWidth="1"/>
    <col min="4" max="4" width="11.5703125" customWidth="1"/>
    <col min="5" max="5" width="11.7109375" customWidth="1"/>
    <col min="7" max="7" width="11.42578125" customWidth="1"/>
    <col min="8" max="8" width="19.42578125" customWidth="1"/>
    <col min="9" max="9" width="11.28515625" customWidth="1"/>
    <col min="10" max="10" width="11.42578125" customWidth="1"/>
    <col min="11" max="11" width="9.42578125" customWidth="1"/>
    <col min="12" max="12" width="17.42578125" customWidth="1"/>
    <col min="13" max="13" width="1.85546875" customWidth="1"/>
  </cols>
  <sheetData>
    <row r="1" spans="1:13" ht="18.75" x14ac:dyDescent="0.25">
      <c r="A1" s="22"/>
      <c r="B1" s="109" t="s">
        <v>104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2"/>
    </row>
    <row r="2" spans="1:13" ht="16.5" x14ac:dyDescent="0.25">
      <c r="A2" s="22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22"/>
    </row>
    <row r="3" spans="1:13" ht="10.5" customHeight="1" x14ac:dyDescent="0.25">
      <c r="A3" s="2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2"/>
    </row>
    <row r="4" spans="1:13" ht="11.25" customHeight="1" x14ac:dyDescent="0.25">
      <c r="A4" s="2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3"/>
    </row>
    <row r="5" spans="1:13" ht="20.25" customHeight="1" x14ac:dyDescent="0.25">
      <c r="A5" s="23"/>
      <c r="B5" s="112" t="s">
        <v>37</v>
      </c>
      <c r="C5" s="112"/>
      <c r="D5" s="106"/>
      <c r="E5" s="107"/>
      <c r="F5" s="107"/>
      <c r="G5" s="108"/>
      <c r="H5" s="111" t="s">
        <v>74</v>
      </c>
      <c r="I5" s="111"/>
      <c r="J5" s="111"/>
      <c r="K5" s="111"/>
      <c r="L5" s="111"/>
      <c r="M5" s="23"/>
    </row>
    <row r="6" spans="1:13" ht="22.5" customHeight="1" x14ac:dyDescent="0.25">
      <c r="A6" s="23"/>
      <c r="B6" s="112" t="s">
        <v>1</v>
      </c>
      <c r="C6" s="112"/>
      <c r="D6" s="106"/>
      <c r="E6" s="107"/>
      <c r="F6" s="107"/>
      <c r="G6" s="108"/>
      <c r="H6" s="57" t="s">
        <v>34</v>
      </c>
      <c r="I6" s="93" t="s">
        <v>35</v>
      </c>
      <c r="J6" s="93"/>
      <c r="K6" s="93" t="s">
        <v>36</v>
      </c>
      <c r="L6" s="93"/>
      <c r="M6" s="23"/>
    </row>
    <row r="7" spans="1:13" ht="20.25" customHeight="1" x14ac:dyDescent="0.25">
      <c r="A7" s="23"/>
      <c r="B7" s="113" t="s">
        <v>4</v>
      </c>
      <c r="C7" s="114"/>
      <c r="D7" s="106"/>
      <c r="E7" s="107"/>
      <c r="F7" s="107"/>
      <c r="G7" s="108"/>
      <c r="H7" s="37"/>
      <c r="I7" s="94"/>
      <c r="J7" s="94"/>
      <c r="K7" s="95"/>
      <c r="L7" s="95"/>
      <c r="M7" s="23"/>
    </row>
    <row r="8" spans="1:13" ht="22.5" customHeight="1" x14ac:dyDescent="0.25">
      <c r="A8" s="23"/>
      <c r="B8" s="39"/>
      <c r="C8" s="115" t="s">
        <v>2</v>
      </c>
      <c r="D8" s="115"/>
      <c r="E8" s="115"/>
      <c r="F8" s="116"/>
      <c r="G8" s="45"/>
      <c r="H8" s="37"/>
      <c r="I8" s="94"/>
      <c r="J8" s="94"/>
      <c r="K8" s="95"/>
      <c r="L8" s="95"/>
      <c r="M8" s="23"/>
    </row>
    <row r="9" spans="1:13" ht="20.25" customHeight="1" x14ac:dyDescent="0.25">
      <c r="A9" s="23"/>
      <c r="B9" s="38"/>
      <c r="C9" s="93" t="s">
        <v>54</v>
      </c>
      <c r="D9" s="93"/>
      <c r="E9" s="93" t="s">
        <v>55</v>
      </c>
      <c r="F9" s="93"/>
      <c r="G9" s="44"/>
      <c r="H9" s="37"/>
      <c r="I9" s="94"/>
      <c r="J9" s="94"/>
      <c r="K9" s="95"/>
      <c r="L9" s="95"/>
      <c r="M9" s="23"/>
    </row>
    <row r="10" spans="1:13" ht="20.25" customHeight="1" x14ac:dyDescent="0.25">
      <c r="A10" s="23"/>
      <c r="B10" s="58" t="s">
        <v>53</v>
      </c>
      <c r="C10" s="85"/>
      <c r="D10" s="85"/>
      <c r="E10" s="85"/>
      <c r="F10" s="85"/>
      <c r="G10" s="44"/>
      <c r="H10" s="37"/>
      <c r="I10" s="94"/>
      <c r="J10" s="94"/>
      <c r="K10" s="95"/>
      <c r="L10" s="95"/>
      <c r="M10" s="23"/>
    </row>
    <row r="11" spans="1:13" ht="21" customHeight="1" x14ac:dyDescent="0.25">
      <c r="A11" s="23"/>
      <c r="B11" s="59" t="s">
        <v>3</v>
      </c>
      <c r="C11" s="85"/>
      <c r="D11" s="85"/>
      <c r="E11" s="85"/>
      <c r="F11" s="85"/>
      <c r="G11" s="44"/>
      <c r="H11" s="44"/>
      <c r="I11" s="47"/>
      <c r="J11" s="47"/>
      <c r="K11" s="48"/>
      <c r="L11" s="48"/>
      <c r="M11" s="23"/>
    </row>
    <row r="12" spans="1:13" ht="26.25" customHeight="1" x14ac:dyDescent="0.25">
      <c r="A12" s="23"/>
      <c r="B12" s="60" t="s">
        <v>77</v>
      </c>
      <c r="C12" s="85"/>
      <c r="D12" s="85"/>
      <c r="E12" s="85"/>
      <c r="F12" s="85"/>
      <c r="G12" s="44"/>
      <c r="H12" s="24" t="s">
        <v>56</v>
      </c>
      <c r="I12" s="28" t="s">
        <v>7</v>
      </c>
      <c r="J12" s="90" t="s">
        <v>89</v>
      </c>
      <c r="K12" s="91"/>
      <c r="L12" s="91"/>
      <c r="M12" s="23"/>
    </row>
    <row r="13" spans="1:13" ht="11.25" customHeight="1" x14ac:dyDescent="0.25">
      <c r="A13" s="23"/>
      <c r="B13" s="51"/>
      <c r="C13" s="49"/>
      <c r="D13" s="49"/>
      <c r="E13" s="49"/>
      <c r="F13" s="49"/>
      <c r="G13" s="46"/>
      <c r="H13" s="52"/>
      <c r="I13" s="53"/>
      <c r="J13" s="49"/>
      <c r="K13" s="46"/>
      <c r="L13" s="50"/>
      <c r="M13" s="23"/>
    </row>
    <row r="14" spans="1:13" ht="30" x14ac:dyDescent="0.25">
      <c r="A14" s="25"/>
      <c r="B14" s="40" t="s">
        <v>73</v>
      </c>
      <c r="C14" s="41" t="s">
        <v>38</v>
      </c>
      <c r="D14" s="40" t="s">
        <v>44</v>
      </c>
      <c r="E14" s="40" t="s">
        <v>39</v>
      </c>
      <c r="F14" s="40" t="s">
        <v>7</v>
      </c>
      <c r="G14" s="42" t="s">
        <v>48</v>
      </c>
      <c r="H14" s="40" t="s">
        <v>38</v>
      </c>
      <c r="I14" s="40" t="s">
        <v>44</v>
      </c>
      <c r="J14" s="40" t="s">
        <v>39</v>
      </c>
      <c r="K14" s="40" t="s">
        <v>7</v>
      </c>
      <c r="L14" s="40" t="s">
        <v>49</v>
      </c>
      <c r="M14" s="23"/>
    </row>
    <row r="15" spans="1:13" ht="35.25" customHeight="1" x14ac:dyDescent="0.25">
      <c r="A15" s="23"/>
      <c r="B15" s="63" t="str">
        <f>IF(I7="","",I7)</f>
        <v/>
      </c>
      <c r="C15" s="35"/>
      <c r="D15" s="29"/>
      <c r="E15" s="30"/>
      <c r="F15" s="65">
        <f>IF(B15="",0,VLOOKUP(Feuil1!C15,Feuil2!A4:C12,3))</f>
        <v>0</v>
      </c>
      <c r="G15" s="65">
        <f>IF(B15="",0,IF(C15=Feuil2!A11,0,IF(I12=Feuil2!H3,Feuil1!F15*44.444%,IF(I12=Feuil2!G3,Feuil1!F15*38.89%,IF(Feuil1!I12=Feuil2!F3,Feuil1!F15*33.333%,IF(Feuil1!I12=Feuil2!E3,Feuil1!F15*27.78%,IF(Feuil1!I12=Feuil2!D3,Feuil1!F15*16.67%,0)))))))</f>
        <v>0</v>
      </c>
      <c r="H15" s="36"/>
      <c r="I15" s="29"/>
      <c r="J15" s="33"/>
      <c r="K15" s="65">
        <f>IF(H15="",0,VLOOKUP(H15,Feuil2!A4:C12,3))</f>
        <v>0</v>
      </c>
      <c r="L15" s="65">
        <f>F15-G15+K15</f>
        <v>0</v>
      </c>
      <c r="M15" s="23"/>
    </row>
    <row r="16" spans="1:13" ht="36.75" customHeight="1" x14ac:dyDescent="0.25">
      <c r="A16" s="26"/>
      <c r="B16" s="63" t="str">
        <f>IF(I8="","",I8)</f>
        <v/>
      </c>
      <c r="C16" s="32"/>
      <c r="D16" s="29"/>
      <c r="E16" s="31"/>
      <c r="F16" s="64">
        <f>IF(B16="",0,VLOOKUP(Feuil1!C16,Feuil2!A4:C12,3))</f>
        <v>0</v>
      </c>
      <c r="G16" s="65">
        <f>IF(B16="",0,IF(C16=Feuil2!A11,0,IF(I12=Feuil2!H3,Feuil1!F16*44.444%,IF(I12=Feuil2!G3,Feuil1!F16*38.89%,IF(Feuil1!I12=Feuil2!F3,Feuil1!F16*33.333%,IF(Feuil1!I12=Feuil2!E3,Feuil1!F16*27.78%,IF(Feuil1!I12=Feuil2!D3,Feuil1!F16*16.67%,0)))))))</f>
        <v>0</v>
      </c>
      <c r="H16" s="36"/>
      <c r="I16" s="29"/>
      <c r="J16" s="33"/>
      <c r="K16" s="64">
        <f>IF(H16="",0,VLOOKUP(H16,Feuil2!A5:C12,3))</f>
        <v>0</v>
      </c>
      <c r="L16" s="65">
        <f>F16-G16+K16</f>
        <v>0</v>
      </c>
      <c r="M16" s="27"/>
    </row>
    <row r="17" spans="1:13" ht="35.25" customHeight="1" x14ac:dyDescent="0.25">
      <c r="A17" s="22"/>
      <c r="B17" s="63" t="str">
        <f>IF(I9="","",I9)</f>
        <v/>
      </c>
      <c r="C17" s="32"/>
      <c r="D17" s="29"/>
      <c r="E17" s="31"/>
      <c r="F17" s="64">
        <f>IF(B17="",0,VLOOKUP(Feuil1!C17,Feuil2!A4:C12,3))</f>
        <v>0</v>
      </c>
      <c r="G17" s="65">
        <f>IF(B17="",0,IF(C17=Feuil2!A11,0,IF(I12=Feuil2!H3,Feuil1!F17*44.444%,IF(I12=Feuil2!G3,Feuil1!F17*38.89%,IF(Feuil1!I12=Feuil2!F3,Feuil1!F17*33.333%,IF(Feuil1!I12=Feuil2!E3,Feuil1!F17*27.78%,IF(Feuil1!I12=Feuil2!D3,Feuil1!F17*16.67%,0)))))))</f>
        <v>0</v>
      </c>
      <c r="H17" s="36"/>
      <c r="I17" s="29"/>
      <c r="J17" s="33"/>
      <c r="K17" s="64">
        <f>IF(H17="",0,VLOOKUP(H17,Feuil2!A6:C12,3))</f>
        <v>0</v>
      </c>
      <c r="L17" s="65">
        <f t="shared" ref="L17:L18" si="0">F17-G17+K17</f>
        <v>0</v>
      </c>
      <c r="M17" s="22"/>
    </row>
    <row r="18" spans="1:13" ht="36.75" customHeight="1" x14ac:dyDescent="0.25">
      <c r="A18" s="22"/>
      <c r="B18" s="63" t="str">
        <f>IF(I10="","",I10)</f>
        <v/>
      </c>
      <c r="C18" s="32"/>
      <c r="D18" s="29"/>
      <c r="E18" s="31"/>
      <c r="F18" s="64">
        <f>IF(B18="",0,VLOOKUP(Feuil1!C18,Feuil2!A4:C12,3))</f>
        <v>0</v>
      </c>
      <c r="G18" s="65">
        <f>IF(B18="",0,IF(C18=Feuil2!A11,0,IF(I12=Feuil2!H3,Feuil1!F18*44.444%,IF(I12=Feuil2!G3,Feuil1!F18*38.89%,IF(Feuil1!I12=Feuil2!F3,Feuil1!F18*33.333%,IF(Feuil1!I12=Feuil2!E3,Feuil1!F18*27.78%,IF(Feuil1!I12=Feuil2!D3,Feuil1!F18*16.67%,0)))))))</f>
        <v>0</v>
      </c>
      <c r="H18" s="36"/>
      <c r="I18" s="29"/>
      <c r="J18" s="34"/>
      <c r="K18" s="64">
        <f>IF(H18="",0,VLOOKUP(H18,Feuil2!A7:C12,3))</f>
        <v>0</v>
      </c>
      <c r="L18" s="65">
        <f t="shared" si="0"/>
        <v>0</v>
      </c>
      <c r="M18" s="22"/>
    </row>
    <row r="19" spans="1:13" ht="18" customHeight="1" x14ac:dyDescent="0.25">
      <c r="A19" s="22"/>
      <c r="B19" s="54"/>
      <c r="C19" s="54"/>
      <c r="D19" s="54"/>
      <c r="E19" s="54"/>
      <c r="F19" s="66"/>
      <c r="G19" s="66"/>
      <c r="H19" s="66"/>
      <c r="I19" s="96" t="s">
        <v>50</v>
      </c>
      <c r="J19" s="96"/>
      <c r="K19" s="96"/>
      <c r="L19" s="61">
        <f>SUM(L15:L18)</f>
        <v>0</v>
      </c>
      <c r="M19" s="22"/>
    </row>
    <row r="20" spans="1:13" ht="18" customHeight="1" x14ac:dyDescent="0.25">
      <c r="A20" s="22"/>
      <c r="B20" s="55" t="s">
        <v>57</v>
      </c>
      <c r="C20" s="54"/>
      <c r="D20" s="54"/>
      <c r="E20" s="54"/>
      <c r="F20" s="67"/>
      <c r="G20" s="67"/>
      <c r="H20" s="67"/>
      <c r="I20" s="96" t="s">
        <v>51</v>
      </c>
      <c r="J20" s="96"/>
      <c r="K20" s="96"/>
      <c r="L20" s="61">
        <f>25*COUNTA(I7:I10)</f>
        <v>0</v>
      </c>
      <c r="M20" s="22"/>
    </row>
    <row r="21" spans="1:13" ht="15.75" customHeight="1" x14ac:dyDescent="0.25">
      <c r="A21" s="22"/>
      <c r="B21" s="86" t="s">
        <v>58</v>
      </c>
      <c r="C21" s="86"/>
      <c r="D21" s="86"/>
      <c r="E21" s="86"/>
      <c r="F21" s="56"/>
      <c r="G21" s="56"/>
      <c r="H21" s="56"/>
      <c r="I21" s="96" t="s">
        <v>52</v>
      </c>
      <c r="J21" s="96"/>
      <c r="K21" s="96"/>
      <c r="L21" s="74"/>
      <c r="M21" s="22"/>
    </row>
    <row r="22" spans="1:13" ht="15" customHeight="1" x14ac:dyDescent="0.25">
      <c r="A22" s="22"/>
      <c r="B22" s="58" t="s">
        <v>59</v>
      </c>
      <c r="C22" s="84" t="s">
        <v>60</v>
      </c>
      <c r="D22" s="84"/>
      <c r="E22" s="69">
        <f>L22/1</f>
        <v>0</v>
      </c>
      <c r="F22" s="56"/>
      <c r="G22" s="56"/>
      <c r="H22" s="56"/>
      <c r="I22" s="92" t="s">
        <v>105</v>
      </c>
      <c r="J22" s="92"/>
      <c r="K22" s="92"/>
      <c r="L22" s="62">
        <f>SUM(L19:L21)</f>
        <v>0</v>
      </c>
      <c r="M22" s="22"/>
    </row>
    <row r="23" spans="1:13" ht="15" customHeight="1" x14ac:dyDescent="0.25">
      <c r="A23" s="22"/>
      <c r="B23" s="58" t="s">
        <v>61</v>
      </c>
      <c r="C23" s="84" t="s">
        <v>62</v>
      </c>
      <c r="D23" s="84"/>
      <c r="E23" s="69">
        <f>L22/2</f>
        <v>0</v>
      </c>
      <c r="F23" s="54"/>
      <c r="G23" s="54"/>
      <c r="H23" s="54" t="s">
        <v>75</v>
      </c>
      <c r="I23" s="97"/>
      <c r="J23" s="98"/>
      <c r="K23" s="98"/>
      <c r="L23" s="99"/>
      <c r="M23" s="22"/>
    </row>
    <row r="24" spans="1:13" ht="15" customHeight="1" x14ac:dyDescent="0.25">
      <c r="A24" s="22"/>
      <c r="B24" s="58" t="s">
        <v>63</v>
      </c>
      <c r="C24" s="84" t="s">
        <v>67</v>
      </c>
      <c r="D24" s="84"/>
      <c r="E24" s="69">
        <f>L22/3</f>
        <v>0</v>
      </c>
      <c r="F24" s="87" t="s">
        <v>70</v>
      </c>
      <c r="G24" s="87"/>
      <c r="H24" s="82"/>
      <c r="I24" s="100"/>
      <c r="J24" s="101"/>
      <c r="K24" s="101"/>
      <c r="L24" s="102"/>
      <c r="M24" s="22"/>
    </row>
    <row r="25" spans="1:13" ht="15" customHeight="1" x14ac:dyDescent="0.25">
      <c r="A25" s="22"/>
      <c r="B25" s="58" t="s">
        <v>64</v>
      </c>
      <c r="C25" s="84" t="s">
        <v>68</v>
      </c>
      <c r="D25" s="84"/>
      <c r="E25" s="69">
        <f>L22/4</f>
        <v>0</v>
      </c>
      <c r="F25" s="88" t="s">
        <v>71</v>
      </c>
      <c r="G25" s="89"/>
      <c r="H25" s="82"/>
      <c r="I25" s="100"/>
      <c r="J25" s="101"/>
      <c r="K25" s="101"/>
      <c r="L25" s="102"/>
      <c r="M25" s="22"/>
    </row>
    <row r="26" spans="1:13" ht="15" customHeight="1" x14ac:dyDescent="0.25">
      <c r="A26" s="22"/>
      <c r="B26" s="58" t="s">
        <v>65</v>
      </c>
      <c r="C26" s="84" t="s">
        <v>69</v>
      </c>
      <c r="D26" s="84"/>
      <c r="E26" s="69">
        <f>L22/5</f>
        <v>0</v>
      </c>
      <c r="F26" s="68" t="s">
        <v>72</v>
      </c>
      <c r="G26" s="68"/>
      <c r="H26" s="83"/>
      <c r="I26" s="100"/>
      <c r="J26" s="101"/>
      <c r="K26" s="101"/>
      <c r="L26" s="102"/>
      <c r="M26" s="22"/>
    </row>
    <row r="27" spans="1:13" ht="15" customHeight="1" x14ac:dyDescent="0.25">
      <c r="B27" s="58" t="s">
        <v>66</v>
      </c>
      <c r="C27" s="84" t="s">
        <v>76</v>
      </c>
      <c r="D27" s="84"/>
      <c r="E27" s="69">
        <f>L22/10</f>
        <v>0</v>
      </c>
      <c r="F27" s="56"/>
      <c r="G27" s="56"/>
      <c r="H27" s="56"/>
      <c r="I27" s="103"/>
      <c r="J27" s="104"/>
      <c r="K27" s="104"/>
      <c r="L27" s="105"/>
    </row>
  </sheetData>
  <mergeCells count="43">
    <mergeCell ref="I23:L27"/>
    <mergeCell ref="D6:G6"/>
    <mergeCell ref="D7:G7"/>
    <mergeCell ref="B1:L1"/>
    <mergeCell ref="B2:L2"/>
    <mergeCell ref="I19:K19"/>
    <mergeCell ref="H5:L5"/>
    <mergeCell ref="D5:G5"/>
    <mergeCell ref="C9:D9"/>
    <mergeCell ref="E9:F9"/>
    <mergeCell ref="C10:D10"/>
    <mergeCell ref="E10:F10"/>
    <mergeCell ref="B6:C6"/>
    <mergeCell ref="B7:C7"/>
    <mergeCell ref="B5:C5"/>
    <mergeCell ref="C8:F8"/>
    <mergeCell ref="J12:L12"/>
    <mergeCell ref="I22:K22"/>
    <mergeCell ref="I6:J6"/>
    <mergeCell ref="I7:J7"/>
    <mergeCell ref="I8:J8"/>
    <mergeCell ref="I9:J9"/>
    <mergeCell ref="I10:J10"/>
    <mergeCell ref="K6:L6"/>
    <mergeCell ref="K7:L7"/>
    <mergeCell ref="K8:L8"/>
    <mergeCell ref="K9:L9"/>
    <mergeCell ref="K10:L10"/>
    <mergeCell ref="I20:K20"/>
    <mergeCell ref="I21:K21"/>
    <mergeCell ref="C26:D26"/>
    <mergeCell ref="C27:D27"/>
    <mergeCell ref="C11:D11"/>
    <mergeCell ref="E11:F11"/>
    <mergeCell ref="C12:D12"/>
    <mergeCell ref="E12:F12"/>
    <mergeCell ref="C22:D22"/>
    <mergeCell ref="B21:E21"/>
    <mergeCell ref="F24:G24"/>
    <mergeCell ref="F25:G25"/>
    <mergeCell ref="C23:D23"/>
    <mergeCell ref="C24:D24"/>
    <mergeCell ref="C25:D25"/>
  </mergeCells>
  <pageMargins left="0.19685039370078741" right="0.19685039370078741" top="0.23622047244094491" bottom="0.23622047244094491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Feuil2!$F$17:$F$24</xm:f>
          </x14:formula1>
          <xm:sqref>E15:E18</xm:sqref>
        </x14:dataValidation>
        <x14:dataValidation type="list" allowBlank="1" showInputMessage="1" showErrorMessage="1">
          <x14:formula1>
            <xm:f>Feuil2!$A$5:$A$12</xm:f>
          </x14:formula1>
          <xm:sqref>H18</xm:sqref>
        </x14:dataValidation>
        <x14:dataValidation type="list" allowBlank="1" showInputMessage="1" showErrorMessage="1">
          <x14:formula1>
            <xm:f>Feuil2!$C$3:$H$3</xm:f>
          </x14:formula1>
          <xm:sqref>I12</xm:sqref>
        </x14:dataValidation>
        <x14:dataValidation type="list" allowBlank="1" showInputMessage="1" showErrorMessage="1">
          <x14:formula1>
            <xm:f>Feuil2!$H$17:$H$30</xm:f>
          </x14:formula1>
          <xm:sqref>D15:D18 I15:I18</xm:sqref>
        </x14:dataValidation>
        <x14:dataValidation type="list" allowBlank="1" showInputMessage="1" showErrorMessage="1">
          <x14:formula1>
            <xm:f>Feuil2!$A$5:$A$12</xm:f>
          </x14:formula1>
          <xm:sqref>C16:C18 H16:H17</xm:sqref>
        </x14:dataValidation>
        <x14:dataValidation type="list" allowBlank="1" showInputMessage="1" showErrorMessage="1">
          <x14:formula1>
            <xm:f>Feuil2!$A$5:$A$12</xm:f>
          </x14:formula1>
          <xm:sqref>H15</xm:sqref>
        </x14:dataValidation>
        <x14:dataValidation type="list" allowBlank="1" showInputMessage="1" showErrorMessage="1">
          <x14:formula1>
            <xm:f>Feuil2!$F$17:$F$24</xm:f>
          </x14:formula1>
          <xm:sqref>J15:J18</xm:sqref>
        </x14:dataValidation>
        <x14:dataValidation type="list" allowBlank="1" showInputMessage="1" showErrorMessage="1">
          <x14:formula1>
            <xm:f>Feuil2!$A$5:$A$12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34"/>
  <sheetViews>
    <sheetView workbookViewId="0">
      <selection activeCell="A2" sqref="A2"/>
    </sheetView>
  </sheetViews>
  <sheetFormatPr defaultColWidth="11.42578125" defaultRowHeight="15" x14ac:dyDescent="0.25"/>
  <cols>
    <col min="1" max="1" width="37.140625" customWidth="1"/>
    <col min="6" max="6" width="15.28515625" bestFit="1" customWidth="1"/>
    <col min="13" max="13" width="6.85546875" customWidth="1"/>
    <col min="15" max="15" width="6.140625" customWidth="1"/>
  </cols>
  <sheetData>
    <row r="1" spans="1:15" x14ac:dyDescent="0.25">
      <c r="A1" s="2" t="s">
        <v>106</v>
      </c>
      <c r="B1" s="1"/>
      <c r="C1" s="1"/>
      <c r="D1" s="1"/>
      <c r="E1" s="1"/>
      <c r="F1" s="1"/>
      <c r="G1" s="1"/>
      <c r="H1" s="1"/>
      <c r="I1" s="3"/>
      <c r="J1" s="1"/>
    </row>
    <row r="2" spans="1:15" x14ac:dyDescent="0.25">
      <c r="A2" s="2"/>
      <c r="B2" s="1"/>
      <c r="C2" s="19"/>
      <c r="D2" s="1"/>
      <c r="E2" s="1"/>
      <c r="F2" s="1"/>
      <c r="G2" s="1"/>
      <c r="H2" s="1"/>
      <c r="I2" s="3"/>
      <c r="J2" s="1"/>
    </row>
    <row r="3" spans="1:15" ht="38.25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6" t="s">
        <v>12</v>
      </c>
      <c r="I3" s="3"/>
      <c r="J3" s="11" t="s">
        <v>13</v>
      </c>
    </row>
    <row r="4" spans="1:15" x14ac:dyDescent="0.25">
      <c r="A4" s="78"/>
      <c r="B4" s="75"/>
      <c r="C4" s="75"/>
      <c r="D4" s="75"/>
      <c r="E4" s="75"/>
      <c r="F4" s="75"/>
      <c r="G4" s="75"/>
      <c r="H4" s="76"/>
      <c r="I4" s="3"/>
      <c r="J4" s="77"/>
    </row>
    <row r="5" spans="1:15" x14ac:dyDescent="0.25">
      <c r="A5" s="7" t="s">
        <v>82</v>
      </c>
      <c r="B5" s="8">
        <v>600</v>
      </c>
      <c r="C5" s="9">
        <v>540</v>
      </c>
      <c r="D5" s="9">
        <v>450</v>
      </c>
      <c r="E5" s="9">
        <v>390</v>
      </c>
      <c r="F5" s="9">
        <v>360</v>
      </c>
      <c r="G5" s="9">
        <v>330</v>
      </c>
      <c r="H5" s="10">
        <v>300</v>
      </c>
      <c r="I5" s="3"/>
      <c r="J5" s="12" t="s">
        <v>14</v>
      </c>
      <c r="K5" s="21"/>
      <c r="L5" s="20"/>
      <c r="M5" s="20"/>
      <c r="N5" s="20"/>
      <c r="O5" s="20"/>
    </row>
    <row r="6" spans="1:15" x14ac:dyDescent="0.25">
      <c r="A6" s="7" t="s">
        <v>83</v>
      </c>
      <c r="B6" s="8">
        <v>900</v>
      </c>
      <c r="C6" s="9">
        <v>810</v>
      </c>
      <c r="D6" s="9">
        <v>675</v>
      </c>
      <c r="E6" s="9">
        <v>585</v>
      </c>
      <c r="F6" s="9">
        <v>540</v>
      </c>
      <c r="G6" s="9">
        <v>495.00000000000006</v>
      </c>
      <c r="H6" s="10">
        <v>450</v>
      </c>
      <c r="I6" s="3"/>
      <c r="J6" s="12" t="s">
        <v>15</v>
      </c>
    </row>
    <row r="7" spans="1:15" x14ac:dyDescent="0.25">
      <c r="A7" s="7" t="s">
        <v>84</v>
      </c>
      <c r="B7" s="8">
        <v>600</v>
      </c>
      <c r="C7" s="9">
        <v>540</v>
      </c>
      <c r="D7" s="9">
        <v>450</v>
      </c>
      <c r="E7" s="9">
        <v>390</v>
      </c>
      <c r="F7" s="9">
        <v>360</v>
      </c>
      <c r="G7" s="9">
        <v>330</v>
      </c>
      <c r="H7" s="10">
        <v>300</v>
      </c>
      <c r="I7" s="3"/>
      <c r="J7" s="12" t="s">
        <v>14</v>
      </c>
    </row>
    <row r="8" spans="1:15" x14ac:dyDescent="0.25">
      <c r="A8" s="7" t="s">
        <v>85</v>
      </c>
      <c r="B8" s="8">
        <v>200</v>
      </c>
      <c r="C8" s="9">
        <v>180</v>
      </c>
      <c r="D8" s="9">
        <v>150</v>
      </c>
      <c r="E8" s="9">
        <v>130</v>
      </c>
      <c r="F8" s="9">
        <v>120</v>
      </c>
      <c r="G8" s="9">
        <v>110.00000000000001</v>
      </c>
      <c r="H8" s="10">
        <v>100</v>
      </c>
      <c r="I8" s="3"/>
      <c r="J8" s="12" t="s">
        <v>16</v>
      </c>
    </row>
    <row r="9" spans="1:15" x14ac:dyDescent="0.25">
      <c r="A9" s="7" t="s">
        <v>86</v>
      </c>
      <c r="B9" s="8">
        <v>220</v>
      </c>
      <c r="C9" s="9">
        <v>198</v>
      </c>
      <c r="D9" s="9">
        <v>165</v>
      </c>
      <c r="E9" s="9">
        <v>143</v>
      </c>
      <c r="F9" s="9">
        <v>132</v>
      </c>
      <c r="G9" s="9">
        <v>121.00000000000001</v>
      </c>
      <c r="H9" s="10">
        <v>110</v>
      </c>
      <c r="I9" s="3"/>
      <c r="J9" s="12" t="s">
        <v>17</v>
      </c>
    </row>
    <row r="10" spans="1:15" x14ac:dyDescent="0.25">
      <c r="A10" s="7" t="s">
        <v>87</v>
      </c>
      <c r="B10" s="8">
        <v>150</v>
      </c>
      <c r="C10" s="9">
        <v>135</v>
      </c>
      <c r="D10" s="9">
        <v>112.5</v>
      </c>
      <c r="E10" s="9">
        <v>97.5</v>
      </c>
      <c r="F10" s="9">
        <v>90</v>
      </c>
      <c r="G10" s="9">
        <v>82.5</v>
      </c>
      <c r="H10" s="10">
        <v>75</v>
      </c>
      <c r="I10" s="3"/>
      <c r="J10" s="13" t="s">
        <v>18</v>
      </c>
    </row>
    <row r="11" spans="1:15" x14ac:dyDescent="0.25">
      <c r="A11" s="7" t="s">
        <v>88</v>
      </c>
      <c r="B11" s="8">
        <v>500</v>
      </c>
      <c r="C11" s="9">
        <v>500</v>
      </c>
      <c r="D11" s="9"/>
      <c r="E11" s="9"/>
      <c r="F11" s="9"/>
      <c r="G11" s="9"/>
      <c r="H11" s="10"/>
      <c r="I11" s="3"/>
      <c r="J11" s="18"/>
    </row>
    <row r="12" spans="1:15" x14ac:dyDescent="0.25">
      <c r="A12" s="7" t="s">
        <v>90</v>
      </c>
      <c r="B12" s="8">
        <v>320</v>
      </c>
      <c r="C12" s="9">
        <v>288</v>
      </c>
      <c r="D12" s="9">
        <v>240</v>
      </c>
      <c r="E12" s="9">
        <v>208</v>
      </c>
      <c r="F12" s="9">
        <v>192</v>
      </c>
      <c r="G12" s="9">
        <v>176</v>
      </c>
      <c r="H12" s="10">
        <v>160</v>
      </c>
      <c r="I12" s="3"/>
      <c r="J12" s="18"/>
    </row>
    <row r="13" spans="1:15" x14ac:dyDescent="0.25">
      <c r="A13" s="81"/>
      <c r="B13" s="8"/>
      <c r="C13" s="9"/>
      <c r="D13" s="9"/>
      <c r="E13" s="9"/>
      <c r="F13" s="9"/>
      <c r="G13" s="9"/>
      <c r="H13" s="9"/>
      <c r="I13" s="3"/>
      <c r="J13" s="18"/>
    </row>
    <row r="14" spans="1:15" ht="31.5" x14ac:dyDescent="0.25">
      <c r="A14" s="15" t="s">
        <v>19</v>
      </c>
      <c r="B14" s="1"/>
      <c r="C14" s="1"/>
      <c r="D14" s="1"/>
      <c r="I14" s="3"/>
      <c r="J14" s="1"/>
    </row>
    <row r="15" spans="1:15" ht="15.75" x14ac:dyDescent="0.25">
      <c r="A15" s="14" t="s">
        <v>20</v>
      </c>
      <c r="B15" s="1"/>
      <c r="C15" s="1"/>
      <c r="D15" s="1"/>
      <c r="E15" s="1"/>
      <c r="I15" s="3"/>
      <c r="J15" s="1"/>
    </row>
    <row r="16" spans="1:15" ht="18.75" x14ac:dyDescent="0.3">
      <c r="A16" s="16" t="s">
        <v>21</v>
      </c>
      <c r="B16" s="1"/>
      <c r="C16" s="1"/>
      <c r="D16" s="1"/>
      <c r="E16" s="1"/>
      <c r="F16" s="70" t="s">
        <v>40</v>
      </c>
      <c r="G16" s="71"/>
      <c r="H16" s="6" t="s">
        <v>80</v>
      </c>
      <c r="I16" s="3"/>
      <c r="J16" s="1"/>
    </row>
    <row r="17" spans="1:10" ht="15" customHeight="1" x14ac:dyDescent="0.25">
      <c r="A17" s="118" t="s">
        <v>22</v>
      </c>
      <c r="B17" s="118"/>
      <c r="C17" s="118"/>
      <c r="D17" s="118"/>
      <c r="E17" s="1"/>
      <c r="F17" s="79" t="s">
        <v>78</v>
      </c>
      <c r="G17" s="72"/>
      <c r="H17" s="79" t="s">
        <v>81</v>
      </c>
      <c r="I17" s="3"/>
      <c r="J17" s="1"/>
    </row>
    <row r="18" spans="1:10" ht="15.75" x14ac:dyDescent="0.25">
      <c r="A18" s="14" t="s">
        <v>20</v>
      </c>
      <c r="B18" s="1"/>
      <c r="C18" s="1"/>
      <c r="D18" s="1"/>
      <c r="E18" s="1"/>
      <c r="F18" s="79" t="s">
        <v>41</v>
      </c>
      <c r="G18" s="72"/>
      <c r="H18" s="79" t="s">
        <v>46</v>
      </c>
      <c r="I18" s="3"/>
      <c r="J18" s="1"/>
    </row>
    <row r="19" spans="1:10" ht="15.75" x14ac:dyDescent="0.25">
      <c r="A19" s="14" t="s">
        <v>23</v>
      </c>
      <c r="B19" s="1"/>
      <c r="C19" s="1"/>
      <c r="D19" s="1"/>
      <c r="E19" s="1"/>
      <c r="F19" s="79" t="s">
        <v>91</v>
      </c>
      <c r="G19" s="72"/>
      <c r="H19" s="79" t="s">
        <v>47</v>
      </c>
      <c r="I19" s="3"/>
      <c r="J19" s="1"/>
    </row>
    <row r="20" spans="1:10" ht="15.75" x14ac:dyDescent="0.25">
      <c r="A20" s="14" t="s">
        <v>24</v>
      </c>
      <c r="B20" s="1"/>
      <c r="C20" s="1"/>
      <c r="D20" s="1"/>
      <c r="E20" s="1"/>
      <c r="F20" s="79" t="s">
        <v>98</v>
      </c>
      <c r="G20" s="72"/>
      <c r="H20" s="79" t="s">
        <v>93</v>
      </c>
      <c r="I20" s="3"/>
    </row>
    <row r="21" spans="1:10" ht="15.75" x14ac:dyDescent="0.25">
      <c r="A21" s="14" t="s">
        <v>25</v>
      </c>
      <c r="B21" s="1"/>
      <c r="C21" s="1"/>
      <c r="D21" s="1"/>
      <c r="E21" s="1"/>
      <c r="F21" s="79" t="s">
        <v>43</v>
      </c>
      <c r="G21" s="72"/>
      <c r="H21" s="80" t="s">
        <v>94</v>
      </c>
      <c r="I21" s="3"/>
    </row>
    <row r="22" spans="1:10" ht="15.75" x14ac:dyDescent="0.25">
      <c r="A22" s="14" t="s">
        <v>26</v>
      </c>
      <c r="B22" s="1"/>
      <c r="C22" s="1"/>
      <c r="D22" s="1"/>
      <c r="E22" s="1"/>
      <c r="F22" s="79" t="s">
        <v>99</v>
      </c>
      <c r="G22" s="72"/>
      <c r="H22" s="80" t="s">
        <v>95</v>
      </c>
      <c r="I22" s="3"/>
    </row>
    <row r="23" spans="1:10" ht="15.75" x14ac:dyDescent="0.25">
      <c r="A23" s="14" t="s">
        <v>27</v>
      </c>
      <c r="B23" s="1"/>
      <c r="C23" s="1"/>
      <c r="D23" s="1"/>
      <c r="E23" s="1"/>
      <c r="F23" s="72" t="s">
        <v>100</v>
      </c>
      <c r="G23" s="73"/>
      <c r="H23" s="79" t="s">
        <v>45</v>
      </c>
      <c r="I23" s="3"/>
    </row>
    <row r="24" spans="1:10" ht="15.75" x14ac:dyDescent="0.25">
      <c r="A24" s="14" t="s">
        <v>28</v>
      </c>
      <c r="B24" s="1"/>
      <c r="C24" s="1"/>
      <c r="D24" s="1"/>
      <c r="E24" s="1"/>
      <c r="F24" s="79" t="s">
        <v>42</v>
      </c>
      <c r="G24" s="1"/>
      <c r="H24" s="80" t="s">
        <v>96</v>
      </c>
      <c r="I24" s="3"/>
    </row>
    <row r="25" spans="1:10" ht="15.75" x14ac:dyDescent="0.25">
      <c r="A25" s="14" t="s">
        <v>20</v>
      </c>
      <c r="B25" s="1"/>
      <c r="C25" s="1"/>
      <c r="D25" s="1"/>
      <c r="E25" s="1"/>
      <c r="F25" s="1"/>
      <c r="G25" s="1"/>
      <c r="H25" s="79" t="s">
        <v>79</v>
      </c>
      <c r="I25" s="3"/>
    </row>
    <row r="26" spans="1:10" ht="15" customHeight="1" x14ac:dyDescent="0.25">
      <c r="A26" s="118" t="s">
        <v>29</v>
      </c>
      <c r="B26" s="118"/>
      <c r="C26" s="118"/>
      <c r="D26" s="118"/>
      <c r="E26" s="118"/>
      <c r="F26" s="1"/>
      <c r="G26" s="1"/>
      <c r="H26" s="72" t="s">
        <v>92</v>
      </c>
      <c r="I26" s="3"/>
    </row>
    <row r="27" spans="1:10" ht="15.75" x14ac:dyDescent="0.25">
      <c r="A27" s="14" t="s">
        <v>20</v>
      </c>
      <c r="B27" s="1"/>
      <c r="C27" s="1"/>
      <c r="D27" s="1"/>
      <c r="E27" s="1"/>
      <c r="F27" s="1"/>
      <c r="G27" s="1"/>
      <c r="H27" s="72" t="s">
        <v>97</v>
      </c>
      <c r="I27" s="3"/>
    </row>
    <row r="28" spans="1:10" ht="15.75" x14ac:dyDescent="0.25">
      <c r="A28" s="14"/>
      <c r="B28" s="1"/>
      <c r="C28" s="1"/>
      <c r="D28" s="1"/>
      <c r="E28" s="1"/>
      <c r="F28" s="1"/>
      <c r="G28" s="1"/>
      <c r="H28" s="72" t="s">
        <v>101</v>
      </c>
      <c r="I28" s="3"/>
    </row>
    <row r="29" spans="1:10" ht="15.75" x14ac:dyDescent="0.25">
      <c r="A29" s="14"/>
      <c r="B29" s="1"/>
      <c r="C29" s="1"/>
      <c r="D29" s="1"/>
      <c r="E29" s="1"/>
      <c r="F29" s="1"/>
      <c r="G29" s="1"/>
      <c r="H29" s="72" t="s">
        <v>102</v>
      </c>
      <c r="I29" s="3"/>
    </row>
    <row r="30" spans="1:10" ht="18.75" x14ac:dyDescent="0.3">
      <c r="A30" s="16" t="s">
        <v>30</v>
      </c>
      <c r="B30" s="1"/>
      <c r="C30" s="1"/>
      <c r="D30" s="1"/>
      <c r="E30" s="1"/>
      <c r="F30" s="1"/>
      <c r="G30" s="1"/>
      <c r="H30" s="1" t="s">
        <v>103</v>
      </c>
      <c r="I30" s="3"/>
    </row>
    <row r="31" spans="1:10" ht="15.75" x14ac:dyDescent="0.25">
      <c r="A31" s="14" t="s">
        <v>20</v>
      </c>
      <c r="B31" s="1"/>
      <c r="C31" s="1"/>
      <c r="D31" s="1"/>
      <c r="E31" s="1"/>
      <c r="F31" s="1"/>
      <c r="G31" s="1"/>
      <c r="H31" s="1"/>
      <c r="I31" s="3"/>
    </row>
    <row r="32" spans="1:10" ht="15.75" x14ac:dyDescent="0.25">
      <c r="A32" s="117" t="s">
        <v>31</v>
      </c>
      <c r="B32" s="117"/>
      <c r="C32" s="117"/>
      <c r="D32" s="117"/>
      <c r="E32" s="117"/>
      <c r="F32" s="117"/>
      <c r="G32" s="117"/>
      <c r="H32" s="117"/>
      <c r="I32" s="117"/>
    </row>
    <row r="33" spans="1:9" ht="15.75" x14ac:dyDescent="0.25">
      <c r="A33" s="14" t="s">
        <v>20</v>
      </c>
      <c r="B33" s="1"/>
      <c r="C33" s="1"/>
      <c r="D33" s="1"/>
      <c r="E33" s="1"/>
      <c r="F33" s="1"/>
      <c r="G33" s="1"/>
      <c r="H33" s="1"/>
      <c r="I33" s="3"/>
    </row>
    <row r="34" spans="1:9" ht="15.75" x14ac:dyDescent="0.25">
      <c r="A34" s="117" t="s">
        <v>32</v>
      </c>
      <c r="B34" s="117"/>
      <c r="C34" s="117"/>
      <c r="D34" s="117"/>
      <c r="E34" s="117"/>
      <c r="F34" s="117"/>
      <c r="G34" s="1"/>
      <c r="H34" s="1"/>
      <c r="I34" s="3"/>
    </row>
    <row r="35" spans="1:9" ht="15.75" x14ac:dyDescent="0.25">
      <c r="A35" s="17"/>
      <c r="B35" s="17"/>
      <c r="C35" s="17"/>
      <c r="D35" s="17"/>
      <c r="E35" s="17"/>
      <c r="F35" s="17"/>
      <c r="G35" s="1"/>
      <c r="H35" s="1"/>
      <c r="I35" s="3"/>
    </row>
    <row r="36" spans="1:9" ht="18.75" x14ac:dyDescent="0.3">
      <c r="A36" s="16" t="s">
        <v>33</v>
      </c>
      <c r="B36" s="1"/>
      <c r="C36" s="1"/>
      <c r="D36" s="1"/>
      <c r="E36" s="1"/>
      <c r="F36" s="1"/>
      <c r="G36" s="1"/>
      <c r="H36" s="1"/>
      <c r="I36" s="3"/>
    </row>
    <row r="37" spans="1:9" ht="18.75" x14ac:dyDescent="0.3">
      <c r="A37" s="16"/>
      <c r="B37" s="1"/>
      <c r="C37" s="1"/>
      <c r="D37" s="1"/>
      <c r="E37" s="1"/>
      <c r="F37" s="1"/>
      <c r="G37" s="1"/>
      <c r="H37" s="1"/>
      <c r="I37" s="3"/>
    </row>
    <row r="38" spans="1:9" ht="18.75" x14ac:dyDescent="0.3">
      <c r="A38" s="16"/>
      <c r="B38" s="1"/>
      <c r="C38" s="1"/>
      <c r="D38" s="1"/>
      <c r="E38" s="1"/>
      <c r="F38" s="1"/>
      <c r="G38" s="1"/>
      <c r="H38" s="1"/>
      <c r="I38" s="3"/>
    </row>
    <row r="39" spans="1:9" ht="18.75" x14ac:dyDescent="0.3">
      <c r="A39" s="16"/>
      <c r="B39" s="1"/>
      <c r="C39" s="1"/>
      <c r="D39" s="1"/>
      <c r="E39" s="1"/>
      <c r="F39" s="1"/>
      <c r="G39" s="1"/>
      <c r="H39" s="1"/>
      <c r="I39" s="3"/>
    </row>
    <row r="40" spans="1:9" ht="18.75" x14ac:dyDescent="0.3">
      <c r="A40" s="16"/>
      <c r="B40" s="1"/>
      <c r="C40" s="1"/>
      <c r="D40" s="1"/>
      <c r="E40" s="1"/>
      <c r="F40" s="1"/>
      <c r="G40" s="1"/>
      <c r="H40" s="1"/>
      <c r="I40" s="3"/>
    </row>
    <row r="41" spans="1:9" ht="18.75" x14ac:dyDescent="0.3">
      <c r="A41" s="16"/>
      <c r="B41" s="1"/>
      <c r="C41" s="1"/>
      <c r="D41" s="1"/>
      <c r="E41" s="1"/>
      <c r="F41" s="1"/>
      <c r="G41" s="1"/>
      <c r="H41" s="1"/>
      <c r="I41" s="3"/>
    </row>
    <row r="42" spans="1:9" ht="15.75" x14ac:dyDescent="0.25">
      <c r="A42" s="14"/>
      <c r="B42" s="1"/>
      <c r="C42" s="1"/>
      <c r="D42" s="1"/>
      <c r="E42" s="1"/>
      <c r="F42" s="1"/>
      <c r="G42" s="1"/>
      <c r="H42" s="1"/>
      <c r="I42" s="3"/>
    </row>
    <row r="43" spans="1:9" ht="15.75" x14ac:dyDescent="0.25">
      <c r="A43" s="14" t="s">
        <v>20</v>
      </c>
      <c r="B43" s="1"/>
      <c r="C43" s="1"/>
      <c r="D43" s="1"/>
      <c r="E43" s="1"/>
      <c r="F43" s="1"/>
      <c r="G43" s="1"/>
      <c r="H43" s="1"/>
      <c r="I43" s="3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3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3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3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3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3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3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3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3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3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3"/>
    </row>
    <row r="54" spans="1:9" x14ac:dyDescent="0.25">
      <c r="I54" s="3"/>
    </row>
    <row r="55" spans="1:9" x14ac:dyDescent="0.25">
      <c r="I55" s="3"/>
    </row>
    <row r="56" spans="1:9" x14ac:dyDescent="0.25">
      <c r="I56" s="3"/>
    </row>
    <row r="57" spans="1:9" x14ac:dyDescent="0.25">
      <c r="I57" s="3"/>
    </row>
    <row r="58" spans="1:9" x14ac:dyDescent="0.25">
      <c r="I58" s="3"/>
    </row>
    <row r="59" spans="1:9" x14ac:dyDescent="0.25">
      <c r="I59" s="3"/>
    </row>
    <row r="60" spans="1:9" x14ac:dyDescent="0.25">
      <c r="I60" s="3"/>
    </row>
    <row r="61" spans="1:9" x14ac:dyDescent="0.25">
      <c r="I61" s="3"/>
    </row>
    <row r="62" spans="1:9" x14ac:dyDescent="0.25">
      <c r="I62" s="3"/>
    </row>
    <row r="63" spans="1:9" x14ac:dyDescent="0.25">
      <c r="I63" s="3"/>
    </row>
    <row r="64" spans="1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  <row r="74" spans="9:9" x14ac:dyDescent="0.25">
      <c r="I74" s="3"/>
    </row>
    <row r="75" spans="9:9" x14ac:dyDescent="0.25">
      <c r="I75" s="3"/>
    </row>
    <row r="76" spans="9:9" x14ac:dyDescent="0.25">
      <c r="I76" s="3"/>
    </row>
    <row r="77" spans="9:9" x14ac:dyDescent="0.25">
      <c r="I77" s="3"/>
    </row>
    <row r="78" spans="9:9" x14ac:dyDescent="0.25">
      <c r="I78" s="3"/>
    </row>
    <row r="79" spans="9:9" x14ac:dyDescent="0.25">
      <c r="I79" s="3"/>
    </row>
    <row r="80" spans="9:9" x14ac:dyDescent="0.25">
      <c r="I80" s="3"/>
    </row>
    <row r="81" spans="9:9" x14ac:dyDescent="0.25">
      <c r="I81" s="3"/>
    </row>
    <row r="82" spans="9:9" x14ac:dyDescent="0.25">
      <c r="I82" s="3"/>
    </row>
    <row r="83" spans="9:9" x14ac:dyDescent="0.25">
      <c r="I83" s="3"/>
    </row>
    <row r="84" spans="9:9" x14ac:dyDescent="0.25">
      <c r="I84" s="3"/>
    </row>
    <row r="85" spans="9:9" x14ac:dyDescent="0.25">
      <c r="I85" s="3"/>
    </row>
    <row r="86" spans="9:9" x14ac:dyDescent="0.25">
      <c r="I86" s="3"/>
    </row>
    <row r="87" spans="9:9" x14ac:dyDescent="0.25">
      <c r="I87" s="3"/>
    </row>
    <row r="88" spans="9:9" x14ac:dyDescent="0.25">
      <c r="I88" s="3"/>
    </row>
    <row r="89" spans="9:9" x14ac:dyDescent="0.25">
      <c r="I89" s="3"/>
    </row>
    <row r="90" spans="9:9" x14ac:dyDescent="0.25">
      <c r="I90" s="3"/>
    </row>
    <row r="91" spans="9:9" x14ac:dyDescent="0.25">
      <c r="I91" s="3"/>
    </row>
    <row r="92" spans="9:9" x14ac:dyDescent="0.25">
      <c r="I92" s="3"/>
    </row>
    <row r="93" spans="9:9" x14ac:dyDescent="0.25">
      <c r="I93" s="3"/>
    </row>
    <row r="94" spans="9:9" x14ac:dyDescent="0.25">
      <c r="I94" s="3"/>
    </row>
    <row r="95" spans="9:9" x14ac:dyDescent="0.25">
      <c r="I95" s="3"/>
    </row>
    <row r="96" spans="9:9" x14ac:dyDescent="0.25">
      <c r="I96" s="3"/>
    </row>
    <row r="97" spans="9:9" x14ac:dyDescent="0.25">
      <c r="I97" s="3"/>
    </row>
    <row r="98" spans="9:9" x14ac:dyDescent="0.25">
      <c r="I98" s="3"/>
    </row>
    <row r="99" spans="9:9" x14ac:dyDescent="0.25">
      <c r="I99" s="3"/>
    </row>
    <row r="100" spans="9:9" x14ac:dyDescent="0.25">
      <c r="I100" s="3"/>
    </row>
    <row r="101" spans="9:9" x14ac:dyDescent="0.25">
      <c r="I101" s="3"/>
    </row>
    <row r="102" spans="9:9" x14ac:dyDescent="0.25">
      <c r="I102" s="3"/>
    </row>
    <row r="103" spans="9:9" x14ac:dyDescent="0.25">
      <c r="I103" s="3"/>
    </row>
    <row r="104" spans="9:9" x14ac:dyDescent="0.25">
      <c r="I104" s="3"/>
    </row>
    <row r="105" spans="9:9" x14ac:dyDescent="0.25">
      <c r="I105" s="3"/>
    </row>
    <row r="106" spans="9:9" x14ac:dyDescent="0.25">
      <c r="I106" s="3"/>
    </row>
    <row r="107" spans="9:9" x14ac:dyDescent="0.25">
      <c r="I107" s="3"/>
    </row>
    <row r="108" spans="9:9" x14ac:dyDescent="0.25">
      <c r="I108" s="3"/>
    </row>
    <row r="109" spans="9:9" x14ac:dyDescent="0.25">
      <c r="I109" s="3"/>
    </row>
    <row r="110" spans="9:9" x14ac:dyDescent="0.25">
      <c r="I110" s="3"/>
    </row>
    <row r="111" spans="9:9" x14ac:dyDescent="0.25">
      <c r="I111" s="3"/>
    </row>
    <row r="112" spans="9:9" x14ac:dyDescent="0.25">
      <c r="I112" s="3"/>
    </row>
    <row r="113" spans="9:9" x14ac:dyDescent="0.25">
      <c r="I113" s="3"/>
    </row>
    <row r="114" spans="9:9" x14ac:dyDescent="0.25">
      <c r="I114" s="3"/>
    </row>
    <row r="115" spans="9:9" x14ac:dyDescent="0.25">
      <c r="I115" s="3"/>
    </row>
    <row r="116" spans="9:9" x14ac:dyDescent="0.25">
      <c r="I116" s="3"/>
    </row>
    <row r="117" spans="9:9" x14ac:dyDescent="0.25">
      <c r="I117" s="3"/>
    </row>
    <row r="118" spans="9:9" x14ac:dyDescent="0.25">
      <c r="I118" s="3"/>
    </row>
    <row r="119" spans="9:9" x14ac:dyDescent="0.25">
      <c r="I119" s="3"/>
    </row>
    <row r="120" spans="9:9" x14ac:dyDescent="0.25">
      <c r="I120" s="3"/>
    </row>
    <row r="121" spans="9:9" x14ac:dyDescent="0.25">
      <c r="I121" s="3"/>
    </row>
    <row r="122" spans="9:9" x14ac:dyDescent="0.25">
      <c r="I122" s="3"/>
    </row>
    <row r="123" spans="9:9" x14ac:dyDescent="0.25">
      <c r="I123" s="3"/>
    </row>
    <row r="124" spans="9:9" x14ac:dyDescent="0.25">
      <c r="I124" s="3"/>
    </row>
    <row r="125" spans="9:9" x14ac:dyDescent="0.25">
      <c r="I125" s="3"/>
    </row>
    <row r="126" spans="9:9" x14ac:dyDescent="0.25">
      <c r="I126" s="3"/>
    </row>
    <row r="127" spans="9:9" x14ac:dyDescent="0.25">
      <c r="I127" s="3"/>
    </row>
    <row r="128" spans="9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</sheetData>
  <sortState ref="F15:F21">
    <sortCondition ref="F15"/>
  </sortState>
  <mergeCells count="4">
    <mergeCell ref="A32:I32"/>
    <mergeCell ref="A34:F34"/>
    <mergeCell ref="A26:E26"/>
    <mergeCell ref="A17:D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_30_minutes___instrument___solfège</vt:lpstr>
      <vt:lpstr>Feuil1!Print_Area</vt:lpstr>
      <vt:lpstr>Professeurs</vt:lpstr>
    </vt:vector>
  </TitlesOfParts>
  <Company>Systemair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Vanbelle</dc:creator>
  <cp:lastModifiedBy>Christophe THOMAS</cp:lastModifiedBy>
  <cp:lastPrinted>2017-08-19T17:48:51Z</cp:lastPrinted>
  <dcterms:created xsi:type="dcterms:W3CDTF">2017-07-21T16:08:39Z</dcterms:created>
  <dcterms:modified xsi:type="dcterms:W3CDTF">2019-08-28T19:29:03Z</dcterms:modified>
</cp:coreProperties>
</file>